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work\OWE-N 2025\Misc\"/>
    </mc:Choice>
  </mc:AlternateContent>
  <xr:revisionPtr revIDLastSave="0" documentId="13_ncr:1_{B6A7AD42-9549-43EB-BF84-8E89D8B0A448}" xr6:coauthVersionLast="47" xr6:coauthVersionMax="47" xr10:uidLastSave="{00000000-0000-0000-0000-000000000000}"/>
  <bookViews>
    <workbookView xWindow="-120" yWindow="-120" windowWidth="29040" windowHeight="15840" xr2:uid="{E7772759-7911-4B22-8529-387070FBFB62}"/>
  </bookViews>
  <sheets>
    <sheet name="input data" sheetId="1" r:id="rId1"/>
    <sheet name="Char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" i="1" l="1"/>
  <c r="AB7" i="1"/>
  <c r="AB6" i="1"/>
  <c r="AB5" i="1"/>
  <c r="AB4" i="1"/>
  <c r="AB3" i="1"/>
  <c r="AB2" i="1"/>
  <c r="W16" i="1"/>
  <c r="W6" i="1"/>
  <c r="W4" i="1"/>
  <c r="O12" i="1"/>
  <c r="X17" i="1" s="1"/>
  <c r="M12" i="1"/>
  <c r="X15" i="1" s="1"/>
  <c r="K12" i="1"/>
  <c r="X13" i="1" s="1"/>
  <c r="I12" i="1"/>
  <c r="X11" i="1" s="1"/>
  <c r="G12" i="1"/>
  <c r="X9" i="1" s="1"/>
  <c r="E12" i="1"/>
  <c r="X7" i="1" s="1"/>
  <c r="C12" i="1"/>
  <c r="X5" i="1" s="1"/>
  <c r="O4" i="1"/>
  <c r="R17" i="1" s="1"/>
  <c r="M4" i="1"/>
  <c r="K4" i="1"/>
  <c r="I4" i="1"/>
  <c r="G4" i="1"/>
  <c r="R9" i="1" s="1"/>
  <c r="E4" i="1"/>
  <c r="C4" i="1"/>
  <c r="W1" i="1"/>
  <c r="Y16" i="1"/>
  <c r="Y17" i="1" s="1"/>
  <c r="Y18" i="1" s="1"/>
  <c r="Y14" i="1"/>
  <c r="Y15" i="1" s="1"/>
  <c r="Y12" i="1"/>
  <c r="Y13" i="1" s="1"/>
  <c r="Y10" i="1"/>
  <c r="Y11" i="1" s="1"/>
  <c r="Y8" i="1"/>
  <c r="Y9" i="1" s="1"/>
  <c r="Y6" i="1"/>
  <c r="Y7" i="1" s="1"/>
  <c r="Y4" i="1"/>
  <c r="Y5" i="1" s="1"/>
  <c r="Y3" i="1"/>
  <c r="AA2" i="1"/>
  <c r="Y2" i="1"/>
  <c r="T2" i="1"/>
  <c r="T3" i="1" s="1"/>
  <c r="T4" i="1" s="1"/>
  <c r="R15" i="1"/>
  <c r="R11" i="1"/>
  <c r="Q16" i="1"/>
  <c r="Q14" i="1"/>
  <c r="Q12" i="1"/>
  <c r="Q10" i="1"/>
  <c r="Q8" i="1"/>
  <c r="Q6" i="1"/>
  <c r="S16" i="1"/>
  <c r="S17" i="1" s="1"/>
  <c r="S18" i="1" s="1"/>
  <c r="S14" i="1"/>
  <c r="S15" i="1" s="1"/>
  <c r="S12" i="1"/>
  <c r="S13" i="1" s="1"/>
  <c r="S10" i="1"/>
  <c r="S11" i="1" s="1"/>
  <c r="S8" i="1"/>
  <c r="S9" i="1" s="1"/>
  <c r="S6" i="1"/>
  <c r="S7" i="1" s="1"/>
  <c r="U5" i="1"/>
  <c r="S4" i="1"/>
  <c r="S5" i="1" s="1"/>
  <c r="Q4" i="1"/>
  <c r="E11" i="1"/>
  <c r="G11" i="1"/>
  <c r="W8" i="1" s="1"/>
  <c r="I11" i="1"/>
  <c r="W10" i="1" s="1"/>
  <c r="K11" i="1"/>
  <c r="W12" i="1" s="1"/>
  <c r="M11" i="1"/>
  <c r="W14" i="1" s="1"/>
  <c r="O11" i="1"/>
  <c r="E13" i="1"/>
  <c r="G13" i="1"/>
  <c r="I13" i="1"/>
  <c r="K13" i="1"/>
  <c r="C13" i="1"/>
  <c r="C11" i="1"/>
  <c r="Z2" i="1" l="1"/>
  <c r="Z3" i="1" s="1"/>
  <c r="Z4" i="1" s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R13" i="1"/>
  <c r="R7" i="1"/>
  <c r="R5" i="1"/>
  <c r="T5" i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A9" i="1" l="1"/>
  <c r="O2" i="1" s="1"/>
  <c r="O10" i="1" l="1"/>
  <c r="N14" i="1" s="1"/>
  <c r="M2" i="1"/>
  <c r="N6" i="1"/>
  <c r="N5" i="1"/>
  <c r="M10" i="1"/>
  <c r="N13" i="1"/>
  <c r="K2" i="1" l="1"/>
  <c r="L6" i="1"/>
  <c r="L5" i="1"/>
  <c r="K10" i="1"/>
  <c r="L14" i="1"/>
  <c r="L13" i="1"/>
  <c r="I2" i="1" l="1"/>
  <c r="J5" i="1"/>
  <c r="J6" i="1"/>
  <c r="I10" i="1"/>
  <c r="J13" i="1"/>
  <c r="J14" i="1"/>
  <c r="G2" i="1" l="1"/>
  <c r="H5" i="1"/>
  <c r="H6" i="1"/>
  <c r="G10" i="1"/>
  <c r="H13" i="1"/>
  <c r="H14" i="1"/>
  <c r="E2" i="1" l="1"/>
  <c r="F6" i="1"/>
  <c r="F5" i="1"/>
  <c r="E10" i="1"/>
  <c r="F14" i="1"/>
  <c r="F13" i="1"/>
  <c r="C2" i="1" l="1"/>
  <c r="D5" i="1"/>
  <c r="D6" i="1"/>
  <c r="C10" i="1"/>
  <c r="D13" i="1"/>
  <c r="D14" i="1"/>
  <c r="B6" i="1" l="1"/>
  <c r="B5" i="1"/>
  <c r="B14" i="1"/>
  <c r="B13" i="1"/>
</calcChain>
</file>

<file path=xl/sharedStrings.xml><?xml version="1.0" encoding="utf-8"?>
<sst xmlns="http://schemas.openxmlformats.org/spreadsheetml/2006/main" count="57" uniqueCount="34">
  <si>
    <t>36"</t>
  </si>
  <si>
    <t>30"</t>
  </si>
  <si>
    <t>Hole size</t>
  </si>
  <si>
    <t>Casing size</t>
  </si>
  <si>
    <t>Top</t>
  </si>
  <si>
    <t>Bottom</t>
  </si>
  <si>
    <t>24"</t>
  </si>
  <si>
    <t>26"</t>
  </si>
  <si>
    <t>22"</t>
  </si>
  <si>
    <t>18 5/8"</t>
  </si>
  <si>
    <t>16"</t>
  </si>
  <si>
    <t>13 3/8"</t>
  </si>
  <si>
    <t>12 1/4"</t>
  </si>
  <si>
    <t>9 5/8"</t>
  </si>
  <si>
    <t>8 1/2"</t>
  </si>
  <si>
    <t>6"</t>
  </si>
  <si>
    <t>7"</t>
  </si>
  <si>
    <t>4 1/2"</t>
  </si>
  <si>
    <t>hole</t>
  </si>
  <si>
    <t>casing</t>
  </si>
  <si>
    <t>depth</t>
  </si>
  <si>
    <t>rig move</t>
  </si>
  <si>
    <t>completion</t>
  </si>
  <si>
    <t>Plan</t>
  </si>
  <si>
    <t>Actual</t>
  </si>
  <si>
    <t>Day plan</t>
  </si>
  <si>
    <t>Day actual</t>
  </si>
  <si>
    <t>well center</t>
  </si>
  <si>
    <t>casing space</t>
  </si>
  <si>
    <t>center offset</t>
  </si>
  <si>
    <t>position</t>
  </si>
  <si>
    <t>Section</t>
  </si>
  <si>
    <t>Remarks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</si>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</sst>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Well Name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'input data'!$O$4</c:f>
              <c:strCache>
                <c:ptCount val="1"/>
                <c:pt idx="0">
                  <c:v>4 1/2" Plan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data'!$N$5:$N$6</c:f>
              <c:numCache>
                <c:formatCode>General</c:formatCode>
                <c:ptCount val="2"/>
                <c:pt idx="0">
                  <c:v>240</c:v>
                </c:pt>
                <c:pt idx="1">
                  <c:v>240</c:v>
                </c:pt>
              </c:numCache>
            </c:numRef>
          </c:xVal>
          <c:yVal>
            <c:numRef>
              <c:f>'input data'!$O$5:$O$6</c:f>
              <c:numCache>
                <c:formatCode>General</c:formatCode>
                <c:ptCount val="2"/>
                <c:pt idx="0">
                  <c:v>2950</c:v>
                </c:pt>
                <c:pt idx="1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55-4B9E-8253-EA4D268D4815}"/>
            </c:ext>
          </c:extLst>
        </c:ser>
        <c:ser>
          <c:idx val="1"/>
          <c:order val="1"/>
          <c:tx>
            <c:strRef>
              <c:f>'input data'!$M$4</c:f>
              <c:strCache>
                <c:ptCount val="1"/>
                <c:pt idx="0">
                  <c:v>7" Plan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data'!$L$5:$L$6</c:f>
              <c:numCache>
                <c:formatCode>General</c:formatCode>
                <c:ptCount val="2"/>
                <c:pt idx="0">
                  <c:v>235</c:v>
                </c:pt>
                <c:pt idx="1">
                  <c:v>235</c:v>
                </c:pt>
              </c:numCache>
            </c:numRef>
          </c:xVal>
          <c:yVal>
            <c:numRef>
              <c:f>'input data'!$M$5:$M$6</c:f>
              <c:numCache>
                <c:formatCode>General</c:formatCode>
                <c:ptCount val="2"/>
                <c:pt idx="0">
                  <c:v>2100</c:v>
                </c:pt>
                <c:pt idx="1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55-4B9E-8253-EA4D268D4815}"/>
            </c:ext>
          </c:extLst>
        </c:ser>
        <c:ser>
          <c:idx val="2"/>
          <c:order val="2"/>
          <c:tx>
            <c:strRef>
              <c:f>'input data'!$K$4</c:f>
              <c:strCache>
                <c:ptCount val="1"/>
                <c:pt idx="0">
                  <c:v>9 5/8" Plan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data'!$J$5:$J$6</c:f>
              <c:numCache>
                <c:formatCode>General</c:formatCode>
                <c:ptCount val="2"/>
                <c:pt idx="0">
                  <c:v>230</c:v>
                </c:pt>
                <c:pt idx="1">
                  <c:v>230</c:v>
                </c:pt>
              </c:numCache>
            </c:numRef>
          </c:xVal>
          <c:yVal>
            <c:numRef>
              <c:f>'input data'!$K$5:$K$6</c:f>
              <c:numCache>
                <c:formatCode>General</c:formatCode>
                <c:ptCount val="2"/>
                <c:pt idx="0">
                  <c:v>0</c:v>
                </c:pt>
                <c:pt idx="1">
                  <c:v>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55-4B9E-8253-EA4D268D4815}"/>
            </c:ext>
          </c:extLst>
        </c:ser>
        <c:ser>
          <c:idx val="3"/>
          <c:order val="3"/>
          <c:tx>
            <c:strRef>
              <c:f>'input data'!$I$4</c:f>
              <c:strCache>
                <c:ptCount val="1"/>
                <c:pt idx="0">
                  <c:v>13 3/8" Plan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data'!$H$5:$H$6</c:f>
              <c:numCache>
                <c:formatCode>General</c:formatCode>
                <c:ptCount val="2"/>
                <c:pt idx="0">
                  <c:v>225</c:v>
                </c:pt>
                <c:pt idx="1">
                  <c:v>225</c:v>
                </c:pt>
              </c:numCache>
            </c:numRef>
          </c:xVal>
          <c:yVal>
            <c:numRef>
              <c:f>'input data'!$I$5:$I$6</c:f>
              <c:numCache>
                <c:formatCode>General</c:formatCode>
                <c:ptCount val="2"/>
                <c:pt idx="0">
                  <c:v>0</c:v>
                </c:pt>
                <c:pt idx="1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55-4B9E-8253-EA4D268D4815}"/>
            </c:ext>
          </c:extLst>
        </c:ser>
        <c:ser>
          <c:idx val="4"/>
          <c:order val="4"/>
          <c:tx>
            <c:strRef>
              <c:f>'input data'!$G$4</c:f>
              <c:strCache>
                <c:ptCount val="1"/>
                <c:pt idx="0">
                  <c:v>18 5/8" Plan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data'!$F$5:$F$6</c:f>
              <c:numCache>
                <c:formatCode>General</c:formatCode>
                <c:ptCount val="2"/>
                <c:pt idx="0">
                  <c:v>220</c:v>
                </c:pt>
                <c:pt idx="1">
                  <c:v>220</c:v>
                </c:pt>
              </c:numCache>
            </c:numRef>
          </c:xVal>
          <c:yVal>
            <c:numRef>
              <c:f>'input data'!$G$5:$G$6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55-4B9E-8253-EA4D268D4815}"/>
            </c:ext>
          </c:extLst>
        </c:ser>
        <c:ser>
          <c:idx val="5"/>
          <c:order val="5"/>
          <c:tx>
            <c:strRef>
              <c:f>'input data'!$E$4</c:f>
              <c:strCache>
                <c:ptCount val="1"/>
                <c:pt idx="0">
                  <c:v>22" Plan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data'!$D$5:$D$6</c:f>
              <c:numCache>
                <c:formatCode>General</c:formatCode>
                <c:ptCount val="2"/>
                <c:pt idx="0">
                  <c:v>215</c:v>
                </c:pt>
                <c:pt idx="1">
                  <c:v>215</c:v>
                </c:pt>
              </c:numCache>
            </c:numRef>
          </c:xVal>
          <c:yVal>
            <c:numRef>
              <c:f>'input data'!$E$5:$E$6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55-4B9E-8253-EA4D268D4815}"/>
            </c:ext>
          </c:extLst>
        </c:ser>
        <c:ser>
          <c:idx val="6"/>
          <c:order val="6"/>
          <c:tx>
            <c:strRef>
              <c:f>'input data'!$C$4</c:f>
              <c:strCache>
                <c:ptCount val="1"/>
                <c:pt idx="0">
                  <c:v>30" Plan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data'!$B$5:$B$6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'input data'!$C$5:$C$6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C55-4B9E-8253-EA4D268D4815}"/>
            </c:ext>
          </c:extLst>
        </c:ser>
        <c:ser>
          <c:idx val="7"/>
          <c:order val="7"/>
          <c:tx>
            <c:strRef>
              <c:f>'input data'!$O$12</c:f>
              <c:strCache>
                <c:ptCount val="1"/>
                <c:pt idx="0">
                  <c:v>4 1/2" Actual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data'!$N$13:$N$14</c:f>
              <c:numCache>
                <c:formatCode>General</c:formatCode>
                <c:ptCount val="2"/>
                <c:pt idx="0">
                  <c:v>250</c:v>
                </c:pt>
                <c:pt idx="1">
                  <c:v>250</c:v>
                </c:pt>
              </c:numCache>
            </c:numRef>
          </c:xVal>
          <c:yVal>
            <c:numRef>
              <c:f>'input data'!$O$13:$O$14</c:f>
              <c:numCache>
                <c:formatCode>General</c:formatCode>
                <c:ptCount val="2"/>
                <c:pt idx="0">
                  <c:v>3000</c:v>
                </c:pt>
                <c:pt idx="1">
                  <c:v>3700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C55-4B9E-8253-EA4D268D4815}"/>
            </c:ext>
          </c:extLst>
        </c:ser>
        <c:ser>
          <c:idx val="8"/>
          <c:order val="8"/>
          <c:tx>
            <c:strRef>
              <c:f>'input data'!$M$12</c:f>
              <c:strCache>
                <c:ptCount val="1"/>
                <c:pt idx="0">
                  <c:v>7" Actual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data'!$L$13:$L$14</c:f>
              <c:numCache>
                <c:formatCode>General</c:formatCode>
                <c:ptCount val="2"/>
                <c:pt idx="0">
                  <c:v>255</c:v>
                </c:pt>
                <c:pt idx="1">
                  <c:v>255</c:v>
                </c:pt>
              </c:numCache>
            </c:numRef>
          </c:xVal>
          <c:yVal>
            <c:numRef>
              <c:f>'input data'!$M$13:$M$14</c:f>
              <c:numCache>
                <c:formatCode>General</c:formatCode>
                <c:ptCount val="2"/>
                <c:pt idx="0">
                  <c:v>2000</c:v>
                </c:pt>
                <c:pt idx="1">
                  <c:v>3200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C55-4B9E-8253-EA4D268D4815}"/>
            </c:ext>
          </c:extLst>
        </c:ser>
        <c:ser>
          <c:idx val="9"/>
          <c:order val="9"/>
          <c:tx>
            <c:strRef>
              <c:f>'input data'!$K$12</c:f>
              <c:strCache>
                <c:ptCount val="1"/>
                <c:pt idx="0">
                  <c:v>9 5/8" Actual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data'!$J$13:$J$14</c:f>
              <c:numCache>
                <c:formatCode>General</c:formatCode>
                <c:ptCount val="2"/>
                <c:pt idx="0">
                  <c:v>260</c:v>
                </c:pt>
                <c:pt idx="1">
                  <c:v>260</c:v>
                </c:pt>
              </c:numCache>
            </c:numRef>
          </c:xVal>
          <c:yVal>
            <c:numRef>
              <c:f>'input data'!$K$13:$K$14</c:f>
              <c:numCache>
                <c:formatCode>General</c:formatCode>
                <c:ptCount val="2"/>
                <c:pt idx="0">
                  <c:v>0</c:v>
                </c:pt>
                <c:pt idx="1">
                  <c:v>2200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C55-4B9E-8253-EA4D268D4815}"/>
            </c:ext>
          </c:extLst>
        </c:ser>
        <c:ser>
          <c:idx val="10"/>
          <c:order val="10"/>
          <c:tx>
            <c:strRef>
              <c:f>'input data'!$I$12</c:f>
              <c:strCache>
                <c:ptCount val="1"/>
                <c:pt idx="0">
                  <c:v>13 3/8" Actual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data'!$H$13:$H$14</c:f>
              <c:numCache>
                <c:formatCode>General</c:formatCode>
                <c:ptCount val="2"/>
                <c:pt idx="0">
                  <c:v>265</c:v>
                </c:pt>
                <c:pt idx="1">
                  <c:v>265</c:v>
                </c:pt>
              </c:numCache>
            </c:numRef>
          </c:xVal>
          <c:yVal>
            <c:numRef>
              <c:f>'input data'!$I$13:$I$14</c:f>
              <c:numCache>
                <c:formatCode>General</c:formatCode>
                <c:ptCount val="2"/>
                <c:pt idx="0">
                  <c:v>0</c:v>
                </c:pt>
                <c:pt idx="1">
                  <c:v>1600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C55-4B9E-8253-EA4D268D4815}"/>
            </c:ext>
          </c:extLst>
        </c:ser>
        <c:ser>
          <c:idx val="11"/>
          <c:order val="11"/>
          <c:tx>
            <c:strRef>
              <c:f>'input data'!$G$12</c:f>
              <c:strCache>
                <c:ptCount val="1"/>
                <c:pt idx="0">
                  <c:v>18 5/8" Actual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data'!$F$13:$F$14</c:f>
              <c:numCache>
                <c:formatCode>General</c:formatCode>
                <c:ptCount val="2"/>
                <c:pt idx="0">
                  <c:v>270</c:v>
                </c:pt>
                <c:pt idx="1">
                  <c:v>270</c:v>
                </c:pt>
              </c:numCache>
            </c:numRef>
          </c:xVal>
          <c:yVal>
            <c:numRef>
              <c:f>'input data'!$G$13:$G$14</c:f>
              <c:numCache>
                <c:formatCode>General</c:formatCode>
                <c:ptCount val="2"/>
                <c:pt idx="0">
                  <c:v>0</c:v>
                </c:pt>
                <c:pt idx="1">
                  <c:v>550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C55-4B9E-8253-EA4D268D4815}"/>
            </c:ext>
          </c:extLst>
        </c:ser>
        <c:ser>
          <c:idx val="12"/>
          <c:order val="12"/>
          <c:tx>
            <c:strRef>
              <c:f>'input data'!$E$12</c:f>
              <c:strCache>
                <c:ptCount val="1"/>
                <c:pt idx="0">
                  <c:v>22" Actual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data'!$D$13:$D$14</c:f>
              <c:numCache>
                <c:formatCode>General</c:formatCode>
                <c:ptCount val="2"/>
                <c:pt idx="0">
                  <c:v>275</c:v>
                </c:pt>
                <c:pt idx="1">
                  <c:v>275</c:v>
                </c:pt>
              </c:numCache>
            </c:numRef>
          </c:xVal>
          <c:yVal>
            <c:numRef>
              <c:f>'input data'!$E$13:$E$14</c:f>
              <c:numCache>
                <c:formatCode>General</c:formatCode>
                <c:ptCount val="2"/>
                <c:pt idx="0">
                  <c:v>0</c:v>
                </c:pt>
                <c:pt idx="1">
                  <c:v>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C55-4B9E-8253-EA4D268D4815}"/>
            </c:ext>
          </c:extLst>
        </c:ser>
        <c:ser>
          <c:idx val="13"/>
          <c:order val="13"/>
          <c:tx>
            <c:strRef>
              <c:f>'input data'!$O$4</c:f>
              <c:strCache>
                <c:ptCount val="1"/>
                <c:pt idx="0">
                  <c:v>4 1/2" Plan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data'!$B$13:$B$14</c:f>
              <c:numCache>
                <c:formatCode>General</c:formatCode>
                <c:ptCount val="2"/>
                <c:pt idx="0">
                  <c:v>280</c:v>
                </c:pt>
                <c:pt idx="1">
                  <c:v>280</c:v>
                </c:pt>
              </c:numCache>
            </c:numRef>
          </c:xVal>
          <c:yVal>
            <c:numRef>
              <c:f>'input data'!$C$13:$C$14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C55-4B9E-8253-EA4D268D4815}"/>
            </c:ext>
          </c:extLst>
        </c:ser>
        <c:ser>
          <c:idx val="14"/>
          <c:order val="14"/>
          <c:tx>
            <c:strRef>
              <c:f>'input data'!$U$1</c:f>
              <c:strCache>
                <c:ptCount val="1"/>
                <c:pt idx="0">
                  <c:v>Day plan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'input data'!$T$2:$T$18</c:f>
              <c:numCache>
                <c:formatCode>General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35</c:v>
                </c:pt>
                <c:pt idx="6">
                  <c:v>40</c:v>
                </c:pt>
                <c:pt idx="7">
                  <c:v>55</c:v>
                </c:pt>
                <c:pt idx="8">
                  <c:v>75</c:v>
                </c:pt>
                <c:pt idx="9">
                  <c:v>85</c:v>
                </c:pt>
                <c:pt idx="10">
                  <c:v>105</c:v>
                </c:pt>
                <c:pt idx="11">
                  <c:v>135</c:v>
                </c:pt>
                <c:pt idx="12">
                  <c:v>155</c:v>
                </c:pt>
                <c:pt idx="13">
                  <c:v>165</c:v>
                </c:pt>
                <c:pt idx="14">
                  <c:v>175</c:v>
                </c:pt>
                <c:pt idx="15">
                  <c:v>185</c:v>
                </c:pt>
                <c:pt idx="16">
                  <c:v>205</c:v>
                </c:pt>
              </c:numCache>
            </c:numRef>
          </c:xVal>
          <c:yVal>
            <c:numRef>
              <c:f>'input data'!$S$2:$S$18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300</c:v>
                </c:pt>
                <c:pt idx="5">
                  <c:v>300</c:v>
                </c:pt>
                <c:pt idx="6">
                  <c:v>500</c:v>
                </c:pt>
                <c:pt idx="7">
                  <c:v>500</c:v>
                </c:pt>
                <c:pt idx="8">
                  <c:v>1500</c:v>
                </c:pt>
                <c:pt idx="9">
                  <c:v>1500</c:v>
                </c:pt>
                <c:pt idx="10">
                  <c:v>2500</c:v>
                </c:pt>
                <c:pt idx="11">
                  <c:v>2500</c:v>
                </c:pt>
                <c:pt idx="12">
                  <c:v>3000</c:v>
                </c:pt>
                <c:pt idx="13">
                  <c:v>3000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C55-4B9E-8253-EA4D268D4815}"/>
            </c:ext>
          </c:extLst>
        </c:ser>
        <c:ser>
          <c:idx val="15"/>
          <c:order val="15"/>
          <c:tx>
            <c:strRef>
              <c:f>'input data'!$AA$1</c:f>
              <c:strCache>
                <c:ptCount val="1"/>
                <c:pt idx="0">
                  <c:v>Day actual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'input data'!$Z$2:$Z$18</c:f>
              <c:numCache>
                <c:formatCode>General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25</c:v>
                </c:pt>
                <c:pt idx="3">
                  <c:v>33</c:v>
                </c:pt>
                <c:pt idx="4">
                  <c:v>40</c:v>
                </c:pt>
                <c:pt idx="5">
                  <c:v>52</c:v>
                </c:pt>
                <c:pt idx="6">
                  <c:v>60</c:v>
                </c:pt>
                <c:pt idx="7">
                  <c:v>80</c:v>
                </c:pt>
                <c:pt idx="8">
                  <c:v>95</c:v>
                </c:pt>
                <c:pt idx="9">
                  <c:v>115</c:v>
                </c:pt>
                <c:pt idx="10">
                  <c:v>140</c:v>
                </c:pt>
                <c:pt idx="11">
                  <c:v>150</c:v>
                </c:pt>
                <c:pt idx="12">
                  <c:v>175</c:v>
                </c:pt>
                <c:pt idx="13">
                  <c:v>180</c:v>
                </c:pt>
                <c:pt idx="14">
                  <c:v>195</c:v>
                </c:pt>
                <c:pt idx="15">
                  <c:v>215</c:v>
                </c:pt>
                <c:pt idx="16">
                  <c:v>225</c:v>
                </c:pt>
              </c:numCache>
            </c:numRef>
          </c:xVal>
          <c:yVal>
            <c:numRef>
              <c:f>'input data'!$Y$2:$Y$18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120</c:v>
                </c:pt>
                <c:pt idx="3">
                  <c:v>120</c:v>
                </c:pt>
                <c:pt idx="4">
                  <c:v>295</c:v>
                </c:pt>
                <c:pt idx="5">
                  <c:v>295</c:v>
                </c:pt>
                <c:pt idx="6">
                  <c:v>550</c:v>
                </c:pt>
                <c:pt idx="7">
                  <c:v>550</c:v>
                </c:pt>
                <c:pt idx="8">
                  <c:v>1600</c:v>
                </c:pt>
                <c:pt idx="9">
                  <c:v>1600</c:v>
                </c:pt>
                <c:pt idx="10">
                  <c:v>2200</c:v>
                </c:pt>
                <c:pt idx="11">
                  <c:v>2200</c:v>
                </c:pt>
                <c:pt idx="12">
                  <c:v>3200</c:v>
                </c:pt>
                <c:pt idx="13">
                  <c:v>3200</c:v>
                </c:pt>
                <c:pt idx="14">
                  <c:v>3700</c:v>
                </c:pt>
                <c:pt idx="15">
                  <c:v>3700</c:v>
                </c:pt>
                <c:pt idx="16">
                  <c:v>3700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C55-4B9E-8253-EA4D268D4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578464"/>
        <c:axId val="1859220336"/>
      </c:scatterChart>
      <c:valAx>
        <c:axId val="17165784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9220336"/>
        <c:crosses val="autoZero"/>
        <c:crossBetween val="midCat"/>
      </c:valAx>
      <c:valAx>
        <c:axId val="18592203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78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Well Name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'input data'!$O$4</c:f>
              <c:strCache>
                <c:ptCount val="1"/>
                <c:pt idx="0">
                  <c:v>4 1/2" Plan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data'!$N$5:$N$6</c:f>
              <c:numCache>
                <c:formatCode>General</c:formatCode>
                <c:ptCount val="2"/>
                <c:pt idx="0">
                  <c:v>240</c:v>
                </c:pt>
                <c:pt idx="1">
                  <c:v>240</c:v>
                </c:pt>
              </c:numCache>
            </c:numRef>
          </c:xVal>
          <c:yVal>
            <c:numRef>
              <c:f>'input data'!$O$5:$O$6</c:f>
              <c:numCache>
                <c:formatCode>General</c:formatCode>
                <c:ptCount val="2"/>
                <c:pt idx="0">
                  <c:v>2950</c:v>
                </c:pt>
                <c:pt idx="1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1A-4F02-B7ED-9607A5DCE9F6}"/>
            </c:ext>
          </c:extLst>
        </c:ser>
        <c:ser>
          <c:idx val="1"/>
          <c:order val="1"/>
          <c:tx>
            <c:strRef>
              <c:f>'input data'!$M$4</c:f>
              <c:strCache>
                <c:ptCount val="1"/>
                <c:pt idx="0">
                  <c:v>7" Plan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data'!$L$5:$L$6</c:f>
              <c:numCache>
                <c:formatCode>General</c:formatCode>
                <c:ptCount val="2"/>
                <c:pt idx="0">
                  <c:v>235</c:v>
                </c:pt>
                <c:pt idx="1">
                  <c:v>235</c:v>
                </c:pt>
              </c:numCache>
            </c:numRef>
          </c:xVal>
          <c:yVal>
            <c:numRef>
              <c:f>'input data'!$M$5:$M$6</c:f>
              <c:numCache>
                <c:formatCode>General</c:formatCode>
                <c:ptCount val="2"/>
                <c:pt idx="0">
                  <c:v>2100</c:v>
                </c:pt>
                <c:pt idx="1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1A-4F02-B7ED-9607A5DCE9F6}"/>
            </c:ext>
          </c:extLst>
        </c:ser>
        <c:ser>
          <c:idx val="2"/>
          <c:order val="2"/>
          <c:tx>
            <c:strRef>
              <c:f>'input data'!$K$4</c:f>
              <c:strCache>
                <c:ptCount val="1"/>
                <c:pt idx="0">
                  <c:v>9 5/8" Plan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data'!$J$5:$J$6</c:f>
              <c:numCache>
                <c:formatCode>General</c:formatCode>
                <c:ptCount val="2"/>
                <c:pt idx="0">
                  <c:v>230</c:v>
                </c:pt>
                <c:pt idx="1">
                  <c:v>230</c:v>
                </c:pt>
              </c:numCache>
            </c:numRef>
          </c:xVal>
          <c:yVal>
            <c:numRef>
              <c:f>'input data'!$K$5:$K$6</c:f>
              <c:numCache>
                <c:formatCode>General</c:formatCode>
                <c:ptCount val="2"/>
                <c:pt idx="0">
                  <c:v>0</c:v>
                </c:pt>
                <c:pt idx="1">
                  <c:v>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1A-4F02-B7ED-9607A5DCE9F6}"/>
            </c:ext>
          </c:extLst>
        </c:ser>
        <c:ser>
          <c:idx val="3"/>
          <c:order val="3"/>
          <c:tx>
            <c:strRef>
              <c:f>'input data'!$I$4</c:f>
              <c:strCache>
                <c:ptCount val="1"/>
                <c:pt idx="0">
                  <c:v>13 3/8" Plan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data'!$H$5:$H$6</c:f>
              <c:numCache>
                <c:formatCode>General</c:formatCode>
                <c:ptCount val="2"/>
                <c:pt idx="0">
                  <c:v>225</c:v>
                </c:pt>
                <c:pt idx="1">
                  <c:v>225</c:v>
                </c:pt>
              </c:numCache>
            </c:numRef>
          </c:xVal>
          <c:yVal>
            <c:numRef>
              <c:f>'input data'!$I$5:$I$6</c:f>
              <c:numCache>
                <c:formatCode>General</c:formatCode>
                <c:ptCount val="2"/>
                <c:pt idx="0">
                  <c:v>0</c:v>
                </c:pt>
                <c:pt idx="1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1A-4F02-B7ED-9607A5DCE9F6}"/>
            </c:ext>
          </c:extLst>
        </c:ser>
        <c:ser>
          <c:idx val="4"/>
          <c:order val="4"/>
          <c:tx>
            <c:strRef>
              <c:f>'input data'!$G$4</c:f>
              <c:strCache>
                <c:ptCount val="1"/>
                <c:pt idx="0">
                  <c:v>18 5/8" Plan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data'!$F$5:$F$6</c:f>
              <c:numCache>
                <c:formatCode>General</c:formatCode>
                <c:ptCount val="2"/>
                <c:pt idx="0">
                  <c:v>220</c:v>
                </c:pt>
                <c:pt idx="1">
                  <c:v>220</c:v>
                </c:pt>
              </c:numCache>
            </c:numRef>
          </c:xVal>
          <c:yVal>
            <c:numRef>
              <c:f>'input data'!$G$5:$G$6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31A-4F02-B7ED-9607A5DCE9F6}"/>
            </c:ext>
          </c:extLst>
        </c:ser>
        <c:ser>
          <c:idx val="5"/>
          <c:order val="5"/>
          <c:tx>
            <c:strRef>
              <c:f>'input data'!$E$4</c:f>
              <c:strCache>
                <c:ptCount val="1"/>
                <c:pt idx="0">
                  <c:v>22" Plan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data'!$D$5:$D$6</c:f>
              <c:numCache>
                <c:formatCode>General</c:formatCode>
                <c:ptCount val="2"/>
                <c:pt idx="0">
                  <c:v>215</c:v>
                </c:pt>
                <c:pt idx="1">
                  <c:v>215</c:v>
                </c:pt>
              </c:numCache>
            </c:numRef>
          </c:xVal>
          <c:yVal>
            <c:numRef>
              <c:f>'input data'!$E$5:$E$6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31A-4F02-B7ED-9607A5DCE9F6}"/>
            </c:ext>
          </c:extLst>
        </c:ser>
        <c:ser>
          <c:idx val="6"/>
          <c:order val="6"/>
          <c:tx>
            <c:strRef>
              <c:f>'input data'!$C$4</c:f>
              <c:strCache>
                <c:ptCount val="1"/>
                <c:pt idx="0">
                  <c:v>30" Plan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data'!$B$5:$B$6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'input data'!$C$5:$C$6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31A-4F02-B7ED-9607A5DCE9F6}"/>
            </c:ext>
          </c:extLst>
        </c:ser>
        <c:ser>
          <c:idx val="7"/>
          <c:order val="7"/>
          <c:tx>
            <c:strRef>
              <c:f>'input data'!$O$12</c:f>
              <c:strCache>
                <c:ptCount val="1"/>
                <c:pt idx="0">
                  <c:v>4 1/2" Actual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data'!$N$13:$N$14</c:f>
              <c:numCache>
                <c:formatCode>General</c:formatCode>
                <c:ptCount val="2"/>
                <c:pt idx="0">
                  <c:v>250</c:v>
                </c:pt>
                <c:pt idx="1">
                  <c:v>250</c:v>
                </c:pt>
              </c:numCache>
            </c:numRef>
          </c:xVal>
          <c:yVal>
            <c:numRef>
              <c:f>'input data'!$O$13:$O$14</c:f>
              <c:numCache>
                <c:formatCode>General</c:formatCode>
                <c:ptCount val="2"/>
                <c:pt idx="0">
                  <c:v>3000</c:v>
                </c:pt>
                <c:pt idx="1">
                  <c:v>3700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31A-4F02-B7ED-9607A5DCE9F6}"/>
            </c:ext>
          </c:extLst>
        </c:ser>
        <c:ser>
          <c:idx val="8"/>
          <c:order val="8"/>
          <c:tx>
            <c:strRef>
              <c:f>'input data'!$M$12</c:f>
              <c:strCache>
                <c:ptCount val="1"/>
                <c:pt idx="0">
                  <c:v>7" Actual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data'!$L$13:$L$14</c:f>
              <c:numCache>
                <c:formatCode>General</c:formatCode>
                <c:ptCount val="2"/>
                <c:pt idx="0">
                  <c:v>255</c:v>
                </c:pt>
                <c:pt idx="1">
                  <c:v>255</c:v>
                </c:pt>
              </c:numCache>
            </c:numRef>
          </c:xVal>
          <c:yVal>
            <c:numRef>
              <c:f>'input data'!$M$13:$M$14</c:f>
              <c:numCache>
                <c:formatCode>General</c:formatCode>
                <c:ptCount val="2"/>
                <c:pt idx="0">
                  <c:v>2000</c:v>
                </c:pt>
                <c:pt idx="1">
                  <c:v>3200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31A-4F02-B7ED-9607A5DCE9F6}"/>
            </c:ext>
          </c:extLst>
        </c:ser>
        <c:ser>
          <c:idx val="9"/>
          <c:order val="9"/>
          <c:tx>
            <c:strRef>
              <c:f>'input data'!$K$12</c:f>
              <c:strCache>
                <c:ptCount val="1"/>
                <c:pt idx="0">
                  <c:v>9 5/8" Actual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data'!$J$13:$J$14</c:f>
              <c:numCache>
                <c:formatCode>General</c:formatCode>
                <c:ptCount val="2"/>
                <c:pt idx="0">
                  <c:v>260</c:v>
                </c:pt>
                <c:pt idx="1">
                  <c:v>260</c:v>
                </c:pt>
              </c:numCache>
            </c:numRef>
          </c:xVal>
          <c:yVal>
            <c:numRef>
              <c:f>'input data'!$K$13:$K$14</c:f>
              <c:numCache>
                <c:formatCode>General</c:formatCode>
                <c:ptCount val="2"/>
                <c:pt idx="0">
                  <c:v>0</c:v>
                </c:pt>
                <c:pt idx="1">
                  <c:v>2200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31A-4F02-B7ED-9607A5DCE9F6}"/>
            </c:ext>
          </c:extLst>
        </c:ser>
        <c:ser>
          <c:idx val="10"/>
          <c:order val="10"/>
          <c:tx>
            <c:strRef>
              <c:f>'input data'!$I$12</c:f>
              <c:strCache>
                <c:ptCount val="1"/>
                <c:pt idx="0">
                  <c:v>13 3/8" Actual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data'!$H$13:$H$14</c:f>
              <c:numCache>
                <c:formatCode>General</c:formatCode>
                <c:ptCount val="2"/>
                <c:pt idx="0">
                  <c:v>265</c:v>
                </c:pt>
                <c:pt idx="1">
                  <c:v>265</c:v>
                </c:pt>
              </c:numCache>
            </c:numRef>
          </c:xVal>
          <c:yVal>
            <c:numRef>
              <c:f>'input data'!$I$13:$I$14</c:f>
              <c:numCache>
                <c:formatCode>General</c:formatCode>
                <c:ptCount val="2"/>
                <c:pt idx="0">
                  <c:v>0</c:v>
                </c:pt>
                <c:pt idx="1">
                  <c:v>1600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31A-4F02-B7ED-9607A5DCE9F6}"/>
            </c:ext>
          </c:extLst>
        </c:ser>
        <c:ser>
          <c:idx val="11"/>
          <c:order val="11"/>
          <c:tx>
            <c:strRef>
              <c:f>'input data'!$G$12</c:f>
              <c:strCache>
                <c:ptCount val="1"/>
                <c:pt idx="0">
                  <c:v>18 5/8" Actual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data'!$F$13:$F$14</c:f>
              <c:numCache>
                <c:formatCode>General</c:formatCode>
                <c:ptCount val="2"/>
                <c:pt idx="0">
                  <c:v>270</c:v>
                </c:pt>
                <c:pt idx="1">
                  <c:v>270</c:v>
                </c:pt>
              </c:numCache>
            </c:numRef>
          </c:xVal>
          <c:yVal>
            <c:numRef>
              <c:f>'input data'!$G$13:$G$14</c:f>
              <c:numCache>
                <c:formatCode>General</c:formatCode>
                <c:ptCount val="2"/>
                <c:pt idx="0">
                  <c:v>0</c:v>
                </c:pt>
                <c:pt idx="1">
                  <c:v>550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31A-4F02-B7ED-9607A5DCE9F6}"/>
            </c:ext>
          </c:extLst>
        </c:ser>
        <c:ser>
          <c:idx val="12"/>
          <c:order val="12"/>
          <c:tx>
            <c:strRef>
              <c:f>'input data'!$E$12</c:f>
              <c:strCache>
                <c:ptCount val="1"/>
                <c:pt idx="0">
                  <c:v>22" Actual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data'!$D$13:$D$14</c:f>
              <c:numCache>
                <c:formatCode>General</c:formatCode>
                <c:ptCount val="2"/>
                <c:pt idx="0">
                  <c:v>275</c:v>
                </c:pt>
                <c:pt idx="1">
                  <c:v>275</c:v>
                </c:pt>
              </c:numCache>
            </c:numRef>
          </c:xVal>
          <c:yVal>
            <c:numRef>
              <c:f>'input data'!$E$13:$E$14</c:f>
              <c:numCache>
                <c:formatCode>General</c:formatCode>
                <c:ptCount val="2"/>
                <c:pt idx="0">
                  <c:v>0</c:v>
                </c:pt>
                <c:pt idx="1">
                  <c:v>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31A-4F02-B7ED-9607A5DCE9F6}"/>
            </c:ext>
          </c:extLst>
        </c:ser>
        <c:ser>
          <c:idx val="13"/>
          <c:order val="13"/>
          <c:tx>
            <c:strRef>
              <c:f>'input data'!$O$4</c:f>
              <c:strCache>
                <c:ptCount val="1"/>
                <c:pt idx="0">
                  <c:v>4 1/2" Plan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data'!$B$13:$B$14</c:f>
              <c:numCache>
                <c:formatCode>General</c:formatCode>
                <c:ptCount val="2"/>
                <c:pt idx="0">
                  <c:v>280</c:v>
                </c:pt>
                <c:pt idx="1">
                  <c:v>280</c:v>
                </c:pt>
              </c:numCache>
            </c:numRef>
          </c:xVal>
          <c:yVal>
            <c:numRef>
              <c:f>'input data'!$C$13:$C$14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31A-4F02-B7ED-9607A5DCE9F6}"/>
            </c:ext>
          </c:extLst>
        </c:ser>
        <c:ser>
          <c:idx val="14"/>
          <c:order val="14"/>
          <c:tx>
            <c:strRef>
              <c:f>'input data'!$U$1</c:f>
              <c:strCache>
                <c:ptCount val="1"/>
                <c:pt idx="0">
                  <c:v>Day plan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'input data'!$T$2:$T$18</c:f>
              <c:numCache>
                <c:formatCode>General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35</c:v>
                </c:pt>
                <c:pt idx="6">
                  <c:v>40</c:v>
                </c:pt>
                <c:pt idx="7">
                  <c:v>55</c:v>
                </c:pt>
                <c:pt idx="8">
                  <c:v>75</c:v>
                </c:pt>
                <c:pt idx="9">
                  <c:v>85</c:v>
                </c:pt>
                <c:pt idx="10">
                  <c:v>105</c:v>
                </c:pt>
                <c:pt idx="11">
                  <c:v>135</c:v>
                </c:pt>
                <c:pt idx="12">
                  <c:v>155</c:v>
                </c:pt>
                <c:pt idx="13">
                  <c:v>165</c:v>
                </c:pt>
                <c:pt idx="14">
                  <c:v>175</c:v>
                </c:pt>
                <c:pt idx="15">
                  <c:v>185</c:v>
                </c:pt>
                <c:pt idx="16">
                  <c:v>205</c:v>
                </c:pt>
              </c:numCache>
            </c:numRef>
          </c:xVal>
          <c:yVal>
            <c:numRef>
              <c:f>'input data'!$S$2:$S$18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300</c:v>
                </c:pt>
                <c:pt idx="5">
                  <c:v>300</c:v>
                </c:pt>
                <c:pt idx="6">
                  <c:v>500</c:v>
                </c:pt>
                <c:pt idx="7">
                  <c:v>500</c:v>
                </c:pt>
                <c:pt idx="8">
                  <c:v>1500</c:v>
                </c:pt>
                <c:pt idx="9">
                  <c:v>1500</c:v>
                </c:pt>
                <c:pt idx="10">
                  <c:v>2500</c:v>
                </c:pt>
                <c:pt idx="11">
                  <c:v>2500</c:v>
                </c:pt>
                <c:pt idx="12">
                  <c:v>3000</c:v>
                </c:pt>
                <c:pt idx="13">
                  <c:v>3000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31A-4F02-B7ED-9607A5DCE9F6}"/>
            </c:ext>
          </c:extLst>
        </c:ser>
        <c:ser>
          <c:idx val="15"/>
          <c:order val="15"/>
          <c:tx>
            <c:strRef>
              <c:f>'input data'!$AA$1</c:f>
              <c:strCache>
                <c:ptCount val="1"/>
                <c:pt idx="0">
                  <c:v>Day actual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'input data'!$Z$2:$Z$18</c:f>
              <c:numCache>
                <c:formatCode>General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25</c:v>
                </c:pt>
                <c:pt idx="3">
                  <c:v>33</c:v>
                </c:pt>
                <c:pt idx="4">
                  <c:v>40</c:v>
                </c:pt>
                <c:pt idx="5">
                  <c:v>52</c:v>
                </c:pt>
                <c:pt idx="6">
                  <c:v>60</c:v>
                </c:pt>
                <c:pt idx="7">
                  <c:v>80</c:v>
                </c:pt>
                <c:pt idx="8">
                  <c:v>95</c:v>
                </c:pt>
                <c:pt idx="9">
                  <c:v>115</c:v>
                </c:pt>
                <c:pt idx="10">
                  <c:v>140</c:v>
                </c:pt>
                <c:pt idx="11">
                  <c:v>150</c:v>
                </c:pt>
                <c:pt idx="12">
                  <c:v>175</c:v>
                </c:pt>
                <c:pt idx="13">
                  <c:v>180</c:v>
                </c:pt>
                <c:pt idx="14">
                  <c:v>195</c:v>
                </c:pt>
                <c:pt idx="15">
                  <c:v>215</c:v>
                </c:pt>
                <c:pt idx="16">
                  <c:v>225</c:v>
                </c:pt>
              </c:numCache>
            </c:numRef>
          </c:xVal>
          <c:yVal>
            <c:numRef>
              <c:f>'input data'!$Y$2:$Y$18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120</c:v>
                </c:pt>
                <c:pt idx="3">
                  <c:v>120</c:v>
                </c:pt>
                <c:pt idx="4">
                  <c:v>295</c:v>
                </c:pt>
                <c:pt idx="5">
                  <c:v>295</c:v>
                </c:pt>
                <c:pt idx="6">
                  <c:v>550</c:v>
                </c:pt>
                <c:pt idx="7">
                  <c:v>550</c:v>
                </c:pt>
                <c:pt idx="8">
                  <c:v>1600</c:v>
                </c:pt>
                <c:pt idx="9">
                  <c:v>1600</c:v>
                </c:pt>
                <c:pt idx="10">
                  <c:v>2200</c:v>
                </c:pt>
                <c:pt idx="11">
                  <c:v>2200</c:v>
                </c:pt>
                <c:pt idx="12">
                  <c:v>3200</c:v>
                </c:pt>
                <c:pt idx="13">
                  <c:v>3200</c:v>
                </c:pt>
                <c:pt idx="14">
                  <c:v>3700</c:v>
                </c:pt>
                <c:pt idx="15">
                  <c:v>3700</c:v>
                </c:pt>
                <c:pt idx="16">
                  <c:v>3700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31A-4F02-B7ED-9607A5DCE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578464"/>
        <c:axId val="1859220336"/>
      </c:scatterChart>
      <c:valAx>
        <c:axId val="17165784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9220336"/>
        <c:crosses val="autoZero"/>
        <c:crossBetween val="midCat"/>
      </c:valAx>
      <c:valAx>
        <c:axId val="18592203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78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r="http://schemas.microsoft.com/office/spreadsheetml/2014/revision" xmlns:xr3="http://schemas.microsoft.com/office/spreadsheetml/2016/revision3" mc:Ignorable="xr xr3" xr:uid="{89894AF1-E289-4A14-A605-299E9422CDE6}">
  <sheetPr/>
  <sheetViews>
    <sheetView zoomScale="133" workbookViewId="0" zoomToFit="1"/>
  </sheetViews>
  <pageMargins left="0.7" right="0.7" top="0.75" bottom="0.75" header="0.3" footer="0.3"/>
  <drawing r:id="rId1"/>
  <legacy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71475" y="3486150"/>
    <xdr:ext cx="9295827" cy="6073083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A159E9-D9B8-4DDB-8727-3BCB74F379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38</xdr:row>
          <xdr:rowOff>66675</xdr:rowOff>
        </xdr:from>
        <xdr:to>
          <xdr:col>6</xdr:col>
          <xdr:colOff>0</xdr:colOff>
          <xdr:row>46</xdr:row>
          <xdr:rowOff>66675</xdr:rowOff>
        </xdr:to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C3469742-35C9-2BEC-D629-441A842C574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B$1:$AC$8" spid="_x0000_s10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200150" y="7305675"/>
              <a:ext cx="1809750" cy="1524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827" cy="6073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2351B7-1471-FD69-68B0-13FBEA9597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0.08317</cdr:x>
      <cdr:y>0.63333</cdr:y>
    </cdr:from>
    <cdr:to>
      <cdr:x>0.27892</cdr:x>
      <cdr:y>0.88683</cdr:y>
    </cdr:to>
    <mc:AlternateContent xmlns:mc="http://schemas.openxmlformats.org/markup-compatibility/2006">
      <mc:Choice xmlns:a14="http://schemas.microsoft.com/office/drawing/2010/main" Requires="a14">
        <cdr:pic>
          <cdr:nvPicPr>
            <cdr:cNvPr id="4097" name="Picture 1">
              <a:extLst xmlns:a="http://schemas.openxmlformats.org/drawingml/2006/main">
                <a:ext uri="{FF2B5EF4-FFF2-40B4-BE49-F238E27FC236}">
                  <a16:creationId xmlns:a16="http://schemas.microsoft.com/office/drawing/2014/main" id="{FECDA8D9-6991-A87B-3EDD-12F416140321}"/>
                </a:ext>
              </a:extLst>
            </cdr:cNvPr>
            <cdr:cNvPicPr>
              <a:picLocks xmlns:a="http://schemas.openxmlformats.org/drawingml/2006/main" noChangeAspect="1" noChangeArrowheads="1"/>
              <a:extLst xmlns:a="http://schemas.openxmlformats.org/drawingml/2006/main">
                <a:ext uri="{84589F7E-364E-4C9E-8A38-B11213B215E9}">
                  <a14:cameraTool cellRange="'input data'!$AB$1:$AC$8" spid="_x0000_s4100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773115" y="3846239"/>
              <a:ext cx="1819658" cy="1539526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 mc:Ignorable="a14" a14:legacySpreadsheetColorIndex="9"/>
            </a:solidFill>
            <a:ln xmlns:a="http://schemas.openxmlformats.org/drawingml/2006/main"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cdr:spPr>
        </cdr:pic>
      </mc:Choice>
      <mc:Fallback/>
    </mc:AlternateContent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6648-F333-47FA-A0D3-1D747C7821F4}">
  <dimension ref="A1:AC28"/>
  <sheetViews>
    <sheetView tabSelected="1" topLeftCell="A9" workbookViewId="0">
      <selection activeCell="AD13" sqref="AD13"/>
    </sheetView>
  </sheetViews>
  <sheetFormatPr defaultRowHeight="15" x14ac:dyDescent="0.25"/>
  <cols>
    <col min="1" max="1" width="13.7109375" style="1" customWidth="1"/>
    <col min="2" max="2" width="4" style="1" bestFit="1" customWidth="1"/>
    <col min="3" max="3" width="9.7109375" style="1" bestFit="1" customWidth="1"/>
    <col min="4" max="4" width="4" style="1" bestFit="1" customWidth="1"/>
    <col min="5" max="5" width="9.7109375" style="1" bestFit="1" customWidth="1"/>
    <col min="6" max="6" width="4" style="1" bestFit="1" customWidth="1"/>
    <col min="7" max="7" width="12.85546875" style="1" bestFit="1" customWidth="1"/>
    <col min="8" max="8" width="4" style="1" bestFit="1" customWidth="1"/>
    <col min="9" max="9" width="12.85546875" style="1" bestFit="1" customWidth="1"/>
    <col min="10" max="10" width="4" style="1" bestFit="1" customWidth="1"/>
    <col min="11" max="11" width="11.85546875" style="1" bestFit="1" customWidth="1"/>
    <col min="12" max="12" width="4" style="1" bestFit="1" customWidth="1"/>
    <col min="13" max="13" width="8.7109375" style="1" bestFit="1" customWidth="1"/>
    <col min="14" max="14" width="4" style="1" bestFit="1" customWidth="1"/>
    <col min="15" max="15" width="11.85546875" style="1" bestFit="1" customWidth="1"/>
    <col min="16" max="16" width="4" style="1" bestFit="1" customWidth="1"/>
    <col min="17" max="17" width="11" style="1" bestFit="1" customWidth="1"/>
    <col min="18" max="18" width="11.28515625" style="1" bestFit="1" customWidth="1"/>
    <col min="19" max="19" width="6" style="1" bestFit="1" customWidth="1"/>
    <col min="20" max="20" width="4" style="1" bestFit="1" customWidth="1"/>
    <col min="21" max="21" width="8.7109375" style="1" bestFit="1" customWidth="1"/>
    <col min="22" max="22" width="2.7109375" style="1" customWidth="1"/>
    <col min="23" max="23" width="11" style="1" customWidth="1"/>
    <col min="24" max="24" width="12.85546875" style="1" bestFit="1" customWidth="1"/>
    <col min="25" max="25" width="6" style="1" bestFit="1" customWidth="1"/>
    <col min="26" max="26" width="4" style="1" bestFit="1" customWidth="1"/>
    <col min="27" max="27" width="10.28515625" style="1" bestFit="1" customWidth="1"/>
    <col min="28" max="28" width="10.42578125" style="1" bestFit="1" customWidth="1"/>
    <col min="29" max="29" width="16.7109375" style="1" customWidth="1"/>
    <col min="30" max="16384" width="9.140625" style="1"/>
  </cols>
  <sheetData>
    <row r="1" spans="1:29" x14ac:dyDescent="0.25">
      <c r="B1" s="3" t="s">
        <v>23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Q1" s="4"/>
      <c r="S1" s="1" t="s">
        <v>20</v>
      </c>
      <c r="U1" s="1" t="s">
        <v>25</v>
      </c>
      <c r="W1" s="1">
        <f>Q1</f>
        <v>0</v>
      </c>
      <c r="Y1" s="1" t="s">
        <v>20</v>
      </c>
      <c r="AA1" s="1" t="s">
        <v>26</v>
      </c>
      <c r="AB1" s="12" t="s">
        <v>31</v>
      </c>
      <c r="AC1" s="13" t="s">
        <v>32</v>
      </c>
    </row>
    <row r="2" spans="1:29" x14ac:dyDescent="0.25">
      <c r="A2" s="1" t="s">
        <v>30</v>
      </c>
      <c r="C2" s="1">
        <f>E2-$B$17</f>
        <v>210</v>
      </c>
      <c r="E2" s="1">
        <f>G2-$B$17</f>
        <v>215</v>
      </c>
      <c r="G2" s="1">
        <f>I2-$B$17</f>
        <v>220</v>
      </c>
      <c r="I2" s="1">
        <f>K2-$B$17</f>
        <v>225</v>
      </c>
      <c r="K2" s="1">
        <f>M2-$B$17</f>
        <v>230</v>
      </c>
      <c r="M2" s="1">
        <f>O2-$B$17</f>
        <v>235</v>
      </c>
      <c r="O2" s="1">
        <f>A9-$B$17</f>
        <v>240</v>
      </c>
      <c r="Q2" s="1" t="s">
        <v>18</v>
      </c>
      <c r="R2" s="1" t="s">
        <v>19</v>
      </c>
      <c r="S2" s="1">
        <v>0</v>
      </c>
      <c r="T2" s="1">
        <f>U2</f>
        <v>0</v>
      </c>
      <c r="U2" s="1">
        <v>0</v>
      </c>
      <c r="W2" s="1" t="s">
        <v>18</v>
      </c>
      <c r="X2" s="1" t="s">
        <v>19</v>
      </c>
      <c r="Y2" s="1">
        <f>S2</f>
        <v>0</v>
      </c>
      <c r="Z2" s="1">
        <f t="shared" ref="Z2:Z18" si="0">T2</f>
        <v>0</v>
      </c>
      <c r="AA2" s="1">
        <f t="shared" ref="AA2:AA18" si="1">U2</f>
        <v>0</v>
      </c>
      <c r="AB2" s="6" t="str">
        <f>CONCATENATE(C3,"-",C15)</f>
        <v>36"-30"</v>
      </c>
      <c r="AC2" s="7" t="s">
        <v>33</v>
      </c>
    </row>
    <row r="3" spans="1:29" x14ac:dyDescent="0.25">
      <c r="A3" s="1" t="s">
        <v>2</v>
      </c>
      <c r="C3" s="1" t="s">
        <v>0</v>
      </c>
      <c r="E3" s="1" t="s">
        <v>7</v>
      </c>
      <c r="G3" s="1" t="s">
        <v>6</v>
      </c>
      <c r="I3" s="1" t="s">
        <v>10</v>
      </c>
      <c r="K3" s="1" t="s">
        <v>12</v>
      </c>
      <c r="M3" s="1" t="s">
        <v>14</v>
      </c>
      <c r="O3" s="1" t="s">
        <v>15</v>
      </c>
      <c r="Q3" s="1" t="s">
        <v>21</v>
      </c>
      <c r="S3" s="1">
        <v>0</v>
      </c>
      <c r="T3" s="1">
        <f>T2+U3</f>
        <v>10</v>
      </c>
      <c r="U3" s="2">
        <v>10</v>
      </c>
      <c r="W3" s="1" t="s">
        <v>21</v>
      </c>
      <c r="Y3" s="1">
        <f t="shared" ref="Y3:Y18" si="2">S3</f>
        <v>0</v>
      </c>
      <c r="Z3" s="1">
        <f>Z2+AA3</f>
        <v>15</v>
      </c>
      <c r="AA3" s="2">
        <v>15</v>
      </c>
      <c r="AB3" s="8" t="str">
        <f>CONCATENATE(E3,"-",E15)</f>
        <v>26"-22"</v>
      </c>
      <c r="AC3" s="9" t="s">
        <v>33</v>
      </c>
    </row>
    <row r="4" spans="1:29" x14ac:dyDescent="0.25">
      <c r="A4" s="1" t="s">
        <v>3</v>
      </c>
      <c r="C4" s="1" t="str">
        <f>CONCATENATE(C7," ",$B$1)</f>
        <v>30" Plan</v>
      </c>
      <c r="E4" s="1" t="str">
        <f>CONCATENATE(E7," ",$B$1)</f>
        <v>22" Plan</v>
      </c>
      <c r="G4" s="1" t="str">
        <f>CONCATENATE(G7," ",$B$1)</f>
        <v>18 5/8" Plan</v>
      </c>
      <c r="I4" s="1" t="str">
        <f>CONCATENATE(I7," ",$B$1)</f>
        <v>13 3/8" Plan</v>
      </c>
      <c r="K4" s="1" t="str">
        <f>CONCATENATE(K7," ",$B$1)</f>
        <v>9 5/8" Plan</v>
      </c>
      <c r="M4" s="1" t="str">
        <f>CONCATENATE(M7," ",$B$1)</f>
        <v>7" Plan</v>
      </c>
      <c r="O4" s="1" t="str">
        <f>CONCATENATE(O7," ",$B$1)</f>
        <v>4 1/2" Plan</v>
      </c>
      <c r="Q4" s="1" t="str">
        <f>C3</f>
        <v>36"</v>
      </c>
      <c r="S4" s="1">
        <f>C6</f>
        <v>100</v>
      </c>
      <c r="T4" s="1">
        <f t="shared" ref="T4:T18" si="3">T3+U4</f>
        <v>15</v>
      </c>
      <c r="U4" s="2">
        <v>5</v>
      </c>
      <c r="W4" s="1" t="str">
        <f>C11</f>
        <v>36"</v>
      </c>
      <c r="Y4" s="1">
        <f>C14</f>
        <v>120</v>
      </c>
      <c r="Z4" s="1">
        <f t="shared" ref="Z4:Z18" si="4">Z3+AA4</f>
        <v>25</v>
      </c>
      <c r="AA4" s="2">
        <v>10</v>
      </c>
      <c r="AB4" s="8" t="str">
        <f>CONCATENATE(G3,"-",G15)</f>
        <v>24"-18 5/8"</v>
      </c>
      <c r="AC4" s="9" t="s">
        <v>33</v>
      </c>
    </row>
    <row r="5" spans="1:29" x14ac:dyDescent="0.25">
      <c r="A5" s="1" t="s">
        <v>4</v>
      </c>
      <c r="B5" s="1">
        <f>C2</f>
        <v>210</v>
      </c>
      <c r="C5" s="2">
        <v>0</v>
      </c>
      <c r="D5" s="1">
        <f>E2</f>
        <v>215</v>
      </c>
      <c r="E5" s="2">
        <v>0</v>
      </c>
      <c r="F5" s="1">
        <f>G2</f>
        <v>220</v>
      </c>
      <c r="G5" s="2">
        <v>0</v>
      </c>
      <c r="H5" s="1">
        <f>I2</f>
        <v>225</v>
      </c>
      <c r="I5" s="2">
        <v>0</v>
      </c>
      <c r="J5" s="1">
        <f>K2</f>
        <v>230</v>
      </c>
      <c r="K5" s="2">
        <v>0</v>
      </c>
      <c r="L5" s="1">
        <f>M2</f>
        <v>235</v>
      </c>
      <c r="M5" s="2">
        <v>2100</v>
      </c>
      <c r="N5" s="1">
        <f>O2</f>
        <v>240</v>
      </c>
      <c r="O5" s="2">
        <v>2950</v>
      </c>
      <c r="R5" s="1" t="str">
        <f>C4</f>
        <v>30" Plan</v>
      </c>
      <c r="S5" s="1">
        <f>S4</f>
        <v>100</v>
      </c>
      <c r="T5" s="1">
        <f t="shared" si="3"/>
        <v>20</v>
      </c>
      <c r="U5" s="2">
        <f>5</f>
        <v>5</v>
      </c>
      <c r="X5" s="1" t="str">
        <f>C12</f>
        <v>30" Actual</v>
      </c>
      <c r="Y5" s="1">
        <f>Y4</f>
        <v>120</v>
      </c>
      <c r="Z5" s="1">
        <f t="shared" si="4"/>
        <v>33</v>
      </c>
      <c r="AA5" s="2">
        <v>8</v>
      </c>
      <c r="AB5" s="8" t="str">
        <f>CONCATENATE(I3,"-",I15)</f>
        <v>16"-13 3/8"</v>
      </c>
      <c r="AC5" s="9" t="s">
        <v>33</v>
      </c>
    </row>
    <row r="6" spans="1:29" x14ac:dyDescent="0.25">
      <c r="A6" s="1" t="s">
        <v>5</v>
      </c>
      <c r="B6" s="1">
        <f>C2</f>
        <v>210</v>
      </c>
      <c r="C6" s="2">
        <v>100</v>
      </c>
      <c r="D6" s="1">
        <f>E2</f>
        <v>215</v>
      </c>
      <c r="E6" s="2">
        <v>300</v>
      </c>
      <c r="F6" s="1">
        <f>G2</f>
        <v>220</v>
      </c>
      <c r="G6" s="2">
        <v>500</v>
      </c>
      <c r="H6" s="1">
        <f>I2</f>
        <v>225</v>
      </c>
      <c r="I6" s="2">
        <v>1500</v>
      </c>
      <c r="J6" s="1">
        <f>K2</f>
        <v>230</v>
      </c>
      <c r="K6" s="2">
        <v>2500</v>
      </c>
      <c r="L6" s="1">
        <f>M2</f>
        <v>235</v>
      </c>
      <c r="M6" s="2">
        <v>3000</v>
      </c>
      <c r="N6" s="1">
        <f>O2</f>
        <v>240</v>
      </c>
      <c r="O6" s="2">
        <v>3600</v>
      </c>
      <c r="Q6" s="1" t="str">
        <f>E3</f>
        <v>26"</v>
      </c>
      <c r="S6" s="1">
        <f>E6</f>
        <v>300</v>
      </c>
      <c r="T6" s="1">
        <f t="shared" si="3"/>
        <v>25</v>
      </c>
      <c r="U6" s="2">
        <v>5</v>
      </c>
      <c r="W6" s="1" t="str">
        <f>E11</f>
        <v>26"</v>
      </c>
      <c r="Y6" s="1">
        <f>E14</f>
        <v>295</v>
      </c>
      <c r="Z6" s="1">
        <f t="shared" si="4"/>
        <v>40</v>
      </c>
      <c r="AA6" s="2">
        <v>7</v>
      </c>
      <c r="AB6" s="8" t="str">
        <f>CONCATENATE(K3,"-",K15)</f>
        <v>12 1/4"-9 5/8"</v>
      </c>
      <c r="AC6" s="9" t="s">
        <v>33</v>
      </c>
    </row>
    <row r="7" spans="1:29" x14ac:dyDescent="0.25">
      <c r="C7" s="1" t="s">
        <v>1</v>
      </c>
      <c r="E7" s="1" t="s">
        <v>8</v>
      </c>
      <c r="G7" s="1" t="s">
        <v>9</v>
      </c>
      <c r="I7" s="1" t="s">
        <v>11</v>
      </c>
      <c r="K7" s="1" t="s">
        <v>13</v>
      </c>
      <c r="M7" s="1" t="s">
        <v>16</v>
      </c>
      <c r="O7" s="1" t="s">
        <v>17</v>
      </c>
      <c r="R7" s="1" t="str">
        <f>E4</f>
        <v>22" Plan</v>
      </c>
      <c r="S7" s="1">
        <f>S6</f>
        <v>300</v>
      </c>
      <c r="T7" s="1">
        <f t="shared" si="3"/>
        <v>35</v>
      </c>
      <c r="U7" s="2">
        <v>10</v>
      </c>
      <c r="X7" s="1" t="str">
        <f>E12</f>
        <v>22" Actual</v>
      </c>
      <c r="Y7" s="1">
        <f>Y6</f>
        <v>295</v>
      </c>
      <c r="Z7" s="1">
        <f t="shared" si="4"/>
        <v>52</v>
      </c>
      <c r="AA7" s="2">
        <v>12</v>
      </c>
      <c r="AB7" s="8" t="str">
        <f>CONCATENATE(M3,"-",M15)</f>
        <v>8 1/2"-7"</v>
      </c>
      <c r="AC7" s="9" t="s">
        <v>33</v>
      </c>
    </row>
    <row r="8" spans="1:29" ht="15.75" thickBot="1" x14ac:dyDescent="0.3">
      <c r="A8" s="1" t="s">
        <v>27</v>
      </c>
      <c r="Q8" s="1" t="str">
        <f>G3</f>
        <v>24"</v>
      </c>
      <c r="S8" s="1">
        <f>G6</f>
        <v>500</v>
      </c>
      <c r="T8" s="1">
        <f t="shared" si="3"/>
        <v>40</v>
      </c>
      <c r="U8" s="2">
        <v>5</v>
      </c>
      <c r="W8" s="1" t="str">
        <f>G11</f>
        <v>24"</v>
      </c>
      <c r="Y8" s="1">
        <f>G14</f>
        <v>550</v>
      </c>
      <c r="Z8" s="1">
        <f t="shared" si="4"/>
        <v>60</v>
      </c>
      <c r="AA8" s="2">
        <v>8</v>
      </c>
      <c r="AB8" s="10" t="str">
        <f>CONCATENATE(O3,"-",O15)</f>
        <v>6"-4 1/2"</v>
      </c>
      <c r="AC8" s="11" t="s">
        <v>33</v>
      </c>
    </row>
    <row r="9" spans="1:29" x14ac:dyDescent="0.25">
      <c r="A9" s="1">
        <f>IF(T18&gt;Z18,T18+B16,Z18+B16)</f>
        <v>245</v>
      </c>
      <c r="B9" s="3" t="s">
        <v>24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R9" s="1" t="str">
        <f>G4</f>
        <v>18 5/8" Plan</v>
      </c>
      <c r="S9" s="1">
        <f>S8</f>
        <v>500</v>
      </c>
      <c r="T9" s="1">
        <f t="shared" si="3"/>
        <v>55</v>
      </c>
      <c r="U9" s="2">
        <v>15</v>
      </c>
      <c r="X9" s="1" t="str">
        <f>G12</f>
        <v>18 5/8" Actual</v>
      </c>
      <c r="Y9" s="1">
        <f>Y8</f>
        <v>550</v>
      </c>
      <c r="Z9" s="1">
        <f t="shared" si="4"/>
        <v>80</v>
      </c>
      <c r="AA9" s="2">
        <v>20</v>
      </c>
    </row>
    <row r="10" spans="1:29" x14ac:dyDescent="0.25">
      <c r="A10" s="1" t="s">
        <v>30</v>
      </c>
      <c r="C10" s="1">
        <f>E10+$B$17</f>
        <v>280</v>
      </c>
      <c r="E10" s="1">
        <f>G10+$B$17</f>
        <v>275</v>
      </c>
      <c r="G10" s="1">
        <f>I10+$B$17</f>
        <v>270</v>
      </c>
      <c r="I10" s="1">
        <f>K10+$B$17</f>
        <v>265</v>
      </c>
      <c r="K10" s="1">
        <f>M10+$B$17</f>
        <v>260</v>
      </c>
      <c r="M10" s="1">
        <f>O10+$B$17</f>
        <v>255</v>
      </c>
      <c r="O10" s="1">
        <f>A9+$B$17</f>
        <v>250</v>
      </c>
      <c r="Q10" s="1" t="str">
        <f>I3</f>
        <v>16"</v>
      </c>
      <c r="S10" s="1">
        <f>I6</f>
        <v>1500</v>
      </c>
      <c r="T10" s="1">
        <f t="shared" si="3"/>
        <v>75</v>
      </c>
      <c r="U10" s="2">
        <v>20</v>
      </c>
      <c r="W10" s="1" t="str">
        <f>I11</f>
        <v>16"</v>
      </c>
      <c r="Y10" s="1">
        <f>I14</f>
        <v>1600</v>
      </c>
      <c r="Z10" s="1">
        <f t="shared" si="4"/>
        <v>95</v>
      </c>
      <c r="AA10" s="2">
        <v>15</v>
      </c>
    </row>
    <row r="11" spans="1:29" x14ac:dyDescent="0.25">
      <c r="A11" s="1" t="s">
        <v>2</v>
      </c>
      <c r="C11" s="1" t="str">
        <f>C3</f>
        <v>36"</v>
      </c>
      <c r="E11" s="1" t="str">
        <f>E3</f>
        <v>26"</v>
      </c>
      <c r="G11" s="1" t="str">
        <f>G3</f>
        <v>24"</v>
      </c>
      <c r="I11" s="1" t="str">
        <f>I3</f>
        <v>16"</v>
      </c>
      <c r="K11" s="1" t="str">
        <f>K3</f>
        <v>12 1/4"</v>
      </c>
      <c r="M11" s="1" t="str">
        <f>M3</f>
        <v>8 1/2"</v>
      </c>
      <c r="O11" s="1" t="str">
        <f>O3</f>
        <v>6"</v>
      </c>
      <c r="R11" s="1" t="str">
        <f>I4</f>
        <v>13 3/8" Plan</v>
      </c>
      <c r="S11" s="1">
        <f>S10</f>
        <v>1500</v>
      </c>
      <c r="T11" s="1">
        <f t="shared" si="3"/>
        <v>85</v>
      </c>
      <c r="U11" s="2">
        <v>10</v>
      </c>
      <c r="X11" s="1" t="str">
        <f>I12</f>
        <v>13 3/8" Actual</v>
      </c>
      <c r="Y11" s="1">
        <f>Y10</f>
        <v>1600</v>
      </c>
      <c r="Z11" s="1">
        <f t="shared" si="4"/>
        <v>115</v>
      </c>
      <c r="AA11" s="2">
        <v>20</v>
      </c>
    </row>
    <row r="12" spans="1:29" x14ac:dyDescent="0.25">
      <c r="A12" s="1" t="s">
        <v>3</v>
      </c>
      <c r="C12" s="1" t="str">
        <f>CONCATENATE(C15," ",$B$9)</f>
        <v>30" Actual</v>
      </c>
      <c r="E12" s="1" t="str">
        <f>CONCATENATE(E15," ",$B$9)</f>
        <v>22" Actual</v>
      </c>
      <c r="G12" s="1" t="str">
        <f>CONCATENATE(G15," ",$B$9)</f>
        <v>18 5/8" Actual</v>
      </c>
      <c r="I12" s="1" t="str">
        <f>CONCATENATE(I15," ",$B$9)</f>
        <v>13 3/8" Actual</v>
      </c>
      <c r="K12" s="1" t="str">
        <f>CONCATENATE(K15," ",$B$9)</f>
        <v>9 5/8" Actual</v>
      </c>
      <c r="M12" s="1" t="str">
        <f>CONCATENATE(M15," ",$B$9)</f>
        <v>7" Actual</v>
      </c>
      <c r="O12" s="1" t="str">
        <f>CONCATENATE(O15," ",$B$9)</f>
        <v>4 1/2" Actual</v>
      </c>
      <c r="Q12" s="1" t="str">
        <f>K3</f>
        <v>12 1/4"</v>
      </c>
      <c r="S12" s="1">
        <f>K6</f>
        <v>2500</v>
      </c>
      <c r="T12" s="1">
        <f t="shared" si="3"/>
        <v>105</v>
      </c>
      <c r="U12" s="2">
        <v>20</v>
      </c>
      <c r="W12" s="1" t="str">
        <f>K11</f>
        <v>12 1/4"</v>
      </c>
      <c r="Y12" s="1">
        <f>K14</f>
        <v>2200</v>
      </c>
      <c r="Z12" s="1">
        <f t="shared" si="4"/>
        <v>140</v>
      </c>
      <c r="AA12" s="2">
        <v>25</v>
      </c>
    </row>
    <row r="13" spans="1:29" x14ac:dyDescent="0.25">
      <c r="A13" s="1" t="s">
        <v>4</v>
      </c>
      <c r="B13" s="1">
        <f>C10</f>
        <v>280</v>
      </c>
      <c r="C13" s="2">
        <f>C5</f>
        <v>0</v>
      </c>
      <c r="D13" s="1">
        <f>E10</f>
        <v>275</v>
      </c>
      <c r="E13" s="2">
        <f>E5</f>
        <v>0</v>
      </c>
      <c r="F13" s="1">
        <f>G10</f>
        <v>270</v>
      </c>
      <c r="G13" s="2">
        <f>G5</f>
        <v>0</v>
      </c>
      <c r="H13" s="1">
        <f>I10</f>
        <v>265</v>
      </c>
      <c r="I13" s="2">
        <f>I5</f>
        <v>0</v>
      </c>
      <c r="J13" s="1">
        <f>K10</f>
        <v>260</v>
      </c>
      <c r="K13" s="2">
        <f>K5</f>
        <v>0</v>
      </c>
      <c r="L13" s="1">
        <f>M10</f>
        <v>255</v>
      </c>
      <c r="M13" s="2">
        <v>2000</v>
      </c>
      <c r="N13" s="1">
        <f>O10</f>
        <v>250</v>
      </c>
      <c r="O13" s="2">
        <v>3000</v>
      </c>
      <c r="R13" s="1" t="str">
        <f>K4</f>
        <v>9 5/8" Plan</v>
      </c>
      <c r="S13" s="1">
        <f>S12</f>
        <v>2500</v>
      </c>
      <c r="T13" s="1">
        <f t="shared" si="3"/>
        <v>135</v>
      </c>
      <c r="U13" s="2">
        <v>30</v>
      </c>
      <c r="X13" s="1" t="str">
        <f>K12</f>
        <v>9 5/8" Actual</v>
      </c>
      <c r="Y13" s="1">
        <f>Y12</f>
        <v>2200</v>
      </c>
      <c r="Z13" s="1">
        <f t="shared" si="4"/>
        <v>150</v>
      </c>
      <c r="AA13" s="2">
        <v>10</v>
      </c>
    </row>
    <row r="14" spans="1:29" x14ac:dyDescent="0.25">
      <c r="A14" s="1" t="s">
        <v>5</v>
      </c>
      <c r="B14" s="1">
        <f>C10</f>
        <v>280</v>
      </c>
      <c r="C14" s="2">
        <v>120</v>
      </c>
      <c r="D14" s="1">
        <f>E10</f>
        <v>275</v>
      </c>
      <c r="E14" s="2">
        <v>295</v>
      </c>
      <c r="F14" s="1">
        <f>G10</f>
        <v>270</v>
      </c>
      <c r="G14" s="2">
        <v>550</v>
      </c>
      <c r="H14" s="1">
        <f>I10</f>
        <v>265</v>
      </c>
      <c r="I14" s="2">
        <v>1600</v>
      </c>
      <c r="J14" s="1">
        <f>K10</f>
        <v>260</v>
      </c>
      <c r="K14" s="2">
        <v>2200</v>
      </c>
      <c r="L14" s="1">
        <f>M10</f>
        <v>255</v>
      </c>
      <c r="M14" s="2">
        <v>3200</v>
      </c>
      <c r="N14" s="1">
        <f>O10</f>
        <v>250</v>
      </c>
      <c r="O14" s="2">
        <v>3700</v>
      </c>
      <c r="Q14" s="1" t="str">
        <f>M3</f>
        <v>8 1/2"</v>
      </c>
      <c r="S14" s="1">
        <f>M6</f>
        <v>3000</v>
      </c>
      <c r="T14" s="1">
        <f t="shared" si="3"/>
        <v>155</v>
      </c>
      <c r="U14" s="2">
        <v>20</v>
      </c>
      <c r="W14" s="1" t="str">
        <f>M11</f>
        <v>8 1/2"</v>
      </c>
      <c r="Y14" s="1">
        <f>M14</f>
        <v>3200</v>
      </c>
      <c r="Z14" s="1">
        <f t="shared" si="4"/>
        <v>175</v>
      </c>
      <c r="AA14" s="2">
        <v>25</v>
      </c>
    </row>
    <row r="15" spans="1:29" x14ac:dyDescent="0.25">
      <c r="C15" s="1" t="s">
        <v>1</v>
      </c>
      <c r="E15" s="1" t="s">
        <v>8</v>
      </c>
      <c r="G15" s="1" t="s">
        <v>9</v>
      </c>
      <c r="I15" s="1" t="s">
        <v>11</v>
      </c>
      <c r="K15" s="1" t="s">
        <v>13</v>
      </c>
      <c r="M15" s="1" t="s">
        <v>16</v>
      </c>
      <c r="O15" s="1" t="s">
        <v>17</v>
      </c>
      <c r="R15" s="1" t="str">
        <f>M4</f>
        <v>7" Plan</v>
      </c>
      <c r="S15" s="1">
        <f>S14</f>
        <v>3000</v>
      </c>
      <c r="T15" s="1">
        <f t="shared" si="3"/>
        <v>165</v>
      </c>
      <c r="U15" s="2">
        <v>10</v>
      </c>
      <c r="X15" s="1" t="str">
        <f>M12</f>
        <v>7" Actual</v>
      </c>
      <c r="Y15" s="1">
        <f>Y14</f>
        <v>3200</v>
      </c>
      <c r="Z15" s="1">
        <f t="shared" si="4"/>
        <v>180</v>
      </c>
      <c r="AA15" s="2">
        <v>5</v>
      </c>
    </row>
    <row r="16" spans="1:29" x14ac:dyDescent="0.25">
      <c r="A16" s="1" t="s">
        <v>29</v>
      </c>
      <c r="B16" s="2">
        <v>20</v>
      </c>
      <c r="Q16" s="1" t="str">
        <f>O3</f>
        <v>6"</v>
      </c>
      <c r="S16" s="1">
        <f>O6</f>
        <v>3600</v>
      </c>
      <c r="T16" s="1">
        <f t="shared" si="3"/>
        <v>175</v>
      </c>
      <c r="U16" s="2">
        <v>10</v>
      </c>
      <c r="W16" s="1" t="str">
        <f>O11</f>
        <v>6"</v>
      </c>
      <c r="Y16" s="1">
        <f>O14</f>
        <v>3700</v>
      </c>
      <c r="Z16" s="1">
        <f t="shared" si="4"/>
        <v>195</v>
      </c>
      <c r="AA16" s="2">
        <v>15</v>
      </c>
    </row>
    <row r="17" spans="1:28" x14ac:dyDescent="0.25">
      <c r="A17" s="1" t="s">
        <v>28</v>
      </c>
      <c r="B17" s="2">
        <v>5</v>
      </c>
      <c r="R17" s="1" t="str">
        <f>O4</f>
        <v>4 1/2" Plan</v>
      </c>
      <c r="S17" s="1">
        <f>S16</f>
        <v>3600</v>
      </c>
      <c r="T17" s="1">
        <f t="shared" si="3"/>
        <v>185</v>
      </c>
      <c r="U17" s="2">
        <v>10</v>
      </c>
      <c r="X17" s="1" t="str">
        <f>O12</f>
        <v>4 1/2" Actual</v>
      </c>
      <c r="Y17" s="1">
        <f>Y16</f>
        <v>3700</v>
      </c>
      <c r="Z17" s="1">
        <f t="shared" si="4"/>
        <v>215</v>
      </c>
      <c r="AA17" s="2">
        <v>20</v>
      </c>
    </row>
    <row r="18" spans="1:28" x14ac:dyDescent="0.25">
      <c r="Q18" s="1" t="s">
        <v>22</v>
      </c>
      <c r="S18" s="1">
        <f>S17</f>
        <v>3600</v>
      </c>
      <c r="T18" s="1">
        <f t="shared" si="3"/>
        <v>205</v>
      </c>
      <c r="U18" s="2">
        <v>20</v>
      </c>
      <c r="W18" s="1" t="s">
        <v>22</v>
      </c>
      <c r="Y18" s="1">
        <f>Y17</f>
        <v>3700</v>
      </c>
      <c r="Z18" s="1">
        <f t="shared" si="4"/>
        <v>225</v>
      </c>
      <c r="AA18" s="2">
        <v>10</v>
      </c>
    </row>
    <row r="27" spans="1:28" x14ac:dyDescent="0.25">
      <c r="AB27" s="5"/>
    </row>
    <row r="28" spans="1:28" x14ac:dyDescent="0.25">
      <c r="AB28" s="5"/>
    </row>
  </sheetData>
  <mergeCells count="2">
    <mergeCell ref="B1:O1"/>
    <mergeCell ref="B9:O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input 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Leongsakol Chinarat</dc:creator>
  <cp:lastModifiedBy>Leongsakol Chinarat</cp:lastModifiedBy>
  <dcterms:created xsi:type="dcterms:W3CDTF">2025-06-10T06:45:28Z</dcterms:created>
  <dcterms:modified xsi:type="dcterms:W3CDTF">2025-06-10T08:22:27Z</dcterms:modified>
</cp:coreProperties>
</file>